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0\Bazén - oprava sprch\Rozpočet slepý\"/>
    </mc:Choice>
  </mc:AlternateContent>
  <bookViews>
    <workbookView xWindow="0" yWindow="7410" windowWidth="20730" windowHeight="7800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Titles" localSheetId="1">Rekapitulace!$1:$6</definedName>
    <definedName name="_xlnm.Print_Area" localSheetId="2">'Položkový rozpočet'!$A$1:$I$24</definedName>
    <definedName name="_xlnm.Print_Area" localSheetId="1">Rekapitulace!$A$1:$J$26</definedName>
  </definedNames>
  <calcPr calcId="152511"/>
</workbook>
</file>

<file path=xl/calcChain.xml><?xml version="1.0" encoding="utf-8"?>
<calcChain xmlns="http://schemas.openxmlformats.org/spreadsheetml/2006/main">
  <c r="I23" i="3" l="1"/>
  <c r="I20" i="3"/>
  <c r="G20" i="3"/>
  <c r="I15" i="3"/>
  <c r="G15" i="3"/>
  <c r="I14" i="3"/>
  <c r="G14" i="3"/>
  <c r="I22" i="3"/>
  <c r="G22" i="3"/>
  <c r="I21" i="3"/>
  <c r="G21" i="3"/>
  <c r="I19" i="3" l="1"/>
  <c r="G19" i="3"/>
  <c r="I17" i="3"/>
  <c r="G17" i="3"/>
  <c r="I16" i="3"/>
  <c r="G16" i="3"/>
  <c r="G12" i="3"/>
  <c r="I12" i="3" l="1"/>
  <c r="B5" i="2" l="1"/>
  <c r="G10" i="3"/>
  <c r="I10" i="3"/>
  <c r="I24" i="3" l="1"/>
  <c r="G24" i="3"/>
  <c r="I25" i="2" l="1"/>
  <c r="J44" i="1" l="1"/>
  <c r="R45" i="1" l="1"/>
  <c r="R35" i="1" l="1"/>
  <c r="J35" i="1"/>
  <c r="E35" i="1"/>
  <c r="E9" i="1"/>
  <c r="E26" i="1" l="1"/>
  <c r="E5" i="1"/>
  <c r="B3" i="2"/>
  <c r="F3" i="2"/>
  <c r="A9" i="2"/>
  <c r="G9" i="2" l="1"/>
  <c r="G12" i="2" s="1"/>
  <c r="I9" i="2"/>
  <c r="I12" i="2" s="1"/>
  <c r="E41" i="1" l="1"/>
  <c r="E40" i="1"/>
  <c r="R38" i="1" l="1"/>
  <c r="R44" i="1" s="1"/>
  <c r="E44" i="1"/>
  <c r="R47" i="1" l="1"/>
  <c r="O49" i="1" s="1"/>
  <c r="R49" i="1" s="1"/>
  <c r="R50" i="1" s="1"/>
</calcChain>
</file>

<file path=xl/sharedStrings.xml><?xml version="1.0" encoding="utf-8"?>
<sst xmlns="http://schemas.openxmlformats.org/spreadsheetml/2006/main" count="185" uniqueCount="142">
  <si>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</si>
  <si>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</si>
  <si>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</si>
  <si>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</si>
  <si>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</si>
  <si>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</si>
  <si>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</si>
  <si>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</si>
  <si>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</si>
  <si>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</si>
  <si>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</si>
  <si>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</si>
  <si>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</si>
  <si>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</si>
  <si>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</si>
  <si>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</si>
  <si>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</si>
  <si>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</si>
  <si>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</si>
  <si>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</si>
  <si>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</si>
  <si>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</si>
  <si>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</si>
  <si>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</si>
  <si>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</si>
  <si>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</si>
  <si>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</si>
  <si>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</si>
  <si>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</si>
  <si>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</si>
  <si>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</si>
  <si>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</si>
  <si>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</si>
  <si>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</si>
  <si>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</si>
  <si>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</si>
  <si>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</si>
  <si>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</si>
  <si>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</si>
  <si>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</si>
  <si>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</si>
  <si>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</si>
  <si>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</si>
  <si>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</si>
  <si>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</si>
  <si>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</si>
  <si>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</si>
  <si>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</si>
  <si>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</si>
  <si>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</si>
  <si>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</si>
  <si>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</si>
  <si>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</si>
  <si>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</si>
  <si>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</si>
  <si>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</si>
  <si>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</si>
  <si>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</si>
  <si>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</si>
  <si>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</si>
  <si>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</si>
  <si>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</si>
  <si>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</si>
  <si>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</si>
  <si>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</si>
  <si>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</si>
  <si>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</si>
  <si>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</si>
  <si>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</si>
  <si>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</si>
  <si>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</si>
  <si>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</si>
  <si>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</si>
  <si>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</si>
  <si>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</si>
  <si>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</si>
  <si>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</si>
  <si>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</si>
  <si>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</si>
  <si>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</si>
  <si>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REKAPITULACE</t>
  </si>
  <si>
    <t>P.1</t>
  </si>
  <si>
    <t>P.2</t>
  </si>
  <si>
    <t>P.3</t>
  </si>
  <si>
    <t>Mezisoučet pomocného materiálu a prací</t>
  </si>
  <si>
    <t>Roman Michoněk</t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</si>
  <si>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</si>
  <si>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>P.5</t>
  </si>
  <si>
    <t>Poznámka:</t>
  </si>
  <si>
    <t>P.6</t>
  </si>
  <si>
    <t>P.7</t>
  </si>
  <si>
    <t>1.1</t>
  </si>
  <si>
    <t>Mezisoučet zařízení č. 1</t>
  </si>
  <si>
    <t>1.2</t>
  </si>
  <si>
    <t>1.3</t>
  </si>
  <si>
    <t>1.4</t>
  </si>
  <si>
    <t>Název zařízení</t>
  </si>
  <si>
    <t>Mezisoučet všech zařízení</t>
  </si>
  <si>
    <t>Ostatní náklady - Pomocný materiál a práce</t>
  </si>
  <si>
    <t>R240001001</t>
  </si>
  <si>
    <t>R240001002</t>
  </si>
  <si>
    <t>R240001003</t>
  </si>
  <si>
    <t>R240001004</t>
  </si>
  <si>
    <t>R240001005</t>
  </si>
  <si>
    <t>R240001006</t>
  </si>
  <si>
    <t>R240001007</t>
  </si>
  <si>
    <t>R240001008</t>
  </si>
  <si>
    <t>Nedílnou součástí tohoto rozpočtu jsou výkresy a technická zpráva.</t>
  </si>
  <si>
    <t>Dokumentace skutečného provedení stavby vč. vypracování dokladové části VZT zařízení, doplnění</t>
  </si>
  <si>
    <t>VRN (2% z PSV)</t>
  </si>
  <si>
    <t>Cenová soustava vlastní.</t>
  </si>
  <si>
    <t>1.5</t>
  </si>
  <si>
    <t>R240001009</t>
  </si>
  <si>
    <t>Sprchy pro veřejnost muži a ženy - bazén Nový Jičín</t>
  </si>
  <si>
    <t>Město Nový Jičín, Masarykovo nám. 1/1, 741 01 Nový Jičín</t>
  </si>
  <si>
    <t>D.1.4.3 - Vzduchotechnika</t>
  </si>
  <si>
    <t>Zařízení č.1 - Větrání sprch</t>
  </si>
  <si>
    <t>Čtyřhranná jednořadá vyústka 770x170mm s regulací a upevňovacího ráměčku, barevný odstín RAL dle obkladu</t>
  </si>
  <si>
    <t xml:space="preserve"> - atypický rozměr vyústky z důvodu požadavku na přesný rozměr rámečku vyústky 800x200mm </t>
  </si>
  <si>
    <t>Čtyřhranná jednořadá vyústka 370x370mm s regulací a upevňovacího ráměčku, barevný odstín RAL dle obkladu</t>
  </si>
  <si>
    <t xml:space="preserve"> - atypický rozměr vyústky z důvodu požadavku na přesný rozměr rámečku vyústky 400x400mm </t>
  </si>
  <si>
    <t>Odvodní vyústka jednořadá 280x140mm s regulací, materiál PVC</t>
  </si>
  <si>
    <t>Odvodní vyústka jednořadá 200x100mm s regulací, materiál PVC</t>
  </si>
  <si>
    <t>1.5a</t>
  </si>
  <si>
    <t>Servopohon k těsné klapce, funkce zapnuto/vypnuto (230V)</t>
  </si>
  <si>
    <t xml:space="preserve">Čtyřhranné VZT potrubí pozink. sk. I., tř. těsnosti I.  -  60% tvarovek </t>
  </si>
  <si>
    <t>Plastové potrubí materiál PVC, spojováno na spojky vč. tvarovek a čtyř přírub 100x100mm k napojení klapek</t>
  </si>
  <si>
    <t>Demontáže stávající VZT vč. odvozu a likvidace</t>
  </si>
  <si>
    <t>hod</t>
  </si>
  <si>
    <t>Uzavírací klapka těsná 100x100mm s přípravou na servopohon, materiál hliník vč. přírub</t>
  </si>
  <si>
    <t>Výstuha potrubí k nové vyústce pomocí plechu tl.5mm - zajištění pochůznosti po potrubí v podobě opláštění potrubí</t>
  </si>
  <si>
    <t>R240001010</t>
  </si>
  <si>
    <t>Úprava a zakrácení stávající trasy VZT dle potřeby profese ZTI</t>
  </si>
  <si>
    <t>R240001011</t>
  </si>
  <si>
    <t xml:space="preserve"> 04/2020</t>
  </si>
  <si>
    <t>Montážní, závěsný, spojovací a těsnící materiál (hmotnost cca 25kg)</t>
  </si>
  <si>
    <t>Doprava, svislá přeprava</t>
  </si>
  <si>
    <t>Zaregulování VZT vč. protokolu, uvedení zařízení do provozu, zaškolení obsluhy (15hod)</t>
  </si>
  <si>
    <t>Dílenská dokumentace - příprava do výroby (opozicování potrubí VZT, dořešení detailů apod.) 10hod</t>
  </si>
  <si>
    <t>do dokumentace skutečného stavu reálně dodané typy a označení jednotlivých zařízení (8hod)</t>
  </si>
  <si>
    <t>Technická a koordinační činnost na stavbě - 12hod</t>
  </si>
  <si>
    <t>D.1.4.3-02 KRYCÍ LIST VÝKAZU MATERIÁLU - SLEPÝ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</si>
</sst>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vertAlign val="superscript"/>
      <sz val="8"/>
      <color indexed="8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5"/>
      <color indexed="10"/>
      <name val="Arial CE"/>
      <charset val="110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2" tint="-9.9978637043366805E-2"/>
        <bgColor indexed="64"/>
      </patternFill>
    </fill>
  </fills>
  <borders count="9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</cellStyleXfs>
  <cellXfs count="220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164" fontId="3" fillId="0" borderId="19" xfId="1" applyNumberFormat="1" applyFont="1" applyBorder="1" applyAlignment="1" applyProtection="1">
      <alignment horizontal="righ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0" fillId="0" borderId="0" xfId="0" applyAlignment="1"/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80" xfId="1" applyFont="1" applyFill="1" applyBorder="1" applyAlignment="1" applyProtection="1">
      <alignment horizontal="center" vertical="center" wrapText="1"/>
    </xf>
    <xf numFmtId="0" fontId="3" fillId="25" borderId="81" xfId="1" applyFont="1" applyFill="1" applyBorder="1" applyAlignment="1" applyProtection="1">
      <alignment horizontal="center" vertical="center" wrapText="1"/>
    </xf>
    <xf numFmtId="0" fontId="3" fillId="25" borderId="82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37" fillId="0" borderId="0" xfId="0" applyFont="1"/>
    <xf numFmtId="0" fontId="37" fillId="0" borderId="0" xfId="0" applyFont="1" applyFill="1"/>
    <xf numFmtId="1" fontId="2" fillId="0" borderId="0" xfId="1" applyNumberFormat="1" applyFont="1" applyFill="1" applyAlignment="1" applyProtection="1">
      <alignment horizontal="center"/>
    </xf>
    <xf numFmtId="0" fontId="3" fillId="0" borderId="83" xfId="1" applyFont="1" applyFill="1" applyBorder="1" applyAlignment="1" applyProtection="1">
      <alignment horizontal="left"/>
    </xf>
    <xf numFmtId="0" fontId="3" fillId="0" borderId="58" xfId="1" applyFont="1" applyFill="1" applyBorder="1" applyAlignment="1" applyProtection="1">
      <alignment horizontal="center" wrapText="1"/>
    </xf>
    <xf numFmtId="0" fontId="3" fillId="0" borderId="60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>
      <alignment horizontal="center" wrapText="1"/>
    </xf>
    <xf numFmtId="0" fontId="38" fillId="0" borderId="0" xfId="1" applyFont="1" applyFill="1" applyBorder="1" applyAlignment="1" applyProtection="1">
      <alignment horizontal="right"/>
    </xf>
    <xf numFmtId="167" fontId="38" fillId="0" borderId="0" xfId="1" applyNumberFormat="1" applyFont="1" applyFill="1" applyBorder="1" applyAlignment="1" applyProtection="1">
      <alignment horizontal="right"/>
    </xf>
    <xf numFmtId="1" fontId="0" fillId="0" borderId="0" xfId="0" applyNumberFormat="1"/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left" vertical="center"/>
    </xf>
    <xf numFmtId="0" fontId="37" fillId="0" borderId="0" xfId="0" applyFont="1" applyFill="1" applyAlignment="1"/>
    <xf numFmtId="0" fontId="32" fillId="0" borderId="0" xfId="1" applyFont="1" applyFill="1" applyAlignment="1" applyProtection="1">
      <alignment horizontal="center"/>
    </xf>
    <xf numFmtId="0" fontId="0" fillId="0" borderId="0" xfId="0" applyFill="1" applyAlignment="1"/>
    <xf numFmtId="0" fontId="2" fillId="0" borderId="0" xfId="1" applyFont="1" applyFill="1" applyAlignment="1" applyProtection="1">
      <alignment horizontal="center"/>
    </xf>
    <xf numFmtId="16" fontId="2" fillId="0" borderId="0" xfId="1" applyNumberFormat="1" applyFont="1" applyFill="1" applyAlignment="1" applyProtection="1">
      <alignment horizontal="left"/>
    </xf>
    <xf numFmtId="0" fontId="39" fillId="0" borderId="0" xfId="0" applyFont="1"/>
    <xf numFmtId="0" fontId="9" fillId="0" borderId="0" xfId="1" applyFont="1" applyFill="1" applyAlignment="1" applyProtection="1">
      <alignment horizontal="right"/>
    </xf>
    <xf numFmtId="166" fontId="33" fillId="0" borderId="0" xfId="1" applyNumberFormat="1" applyFont="1" applyFill="1" applyAlignment="1" applyProtection="1">
      <alignment horizontal="right"/>
    </xf>
    <xf numFmtId="16" fontId="2" fillId="0" borderId="58" xfId="1" applyNumberFormat="1" applyFont="1" applyFill="1" applyBorder="1" applyAlignment="1" applyProtection="1">
      <alignment horizontal="left"/>
    </xf>
    <xf numFmtId="0" fontId="2" fillId="0" borderId="58" xfId="1" applyFont="1" applyFill="1" applyBorder="1" applyAlignment="1" applyProtection="1">
      <alignment horizontal="left"/>
    </xf>
    <xf numFmtId="0" fontId="32" fillId="0" borderId="58" xfId="1" applyFont="1" applyFill="1" applyBorder="1" applyAlignment="1" applyProtection="1">
      <alignment horizontal="left"/>
    </xf>
    <xf numFmtId="0" fontId="32" fillId="0" borderId="58" xfId="1" applyFont="1" applyFill="1" applyBorder="1" applyAlignment="1" applyProtection="1">
      <alignment horizontal="center"/>
    </xf>
    <xf numFmtId="1" fontId="2" fillId="0" borderId="58" xfId="1" applyNumberFormat="1" applyFont="1" applyFill="1" applyBorder="1" applyAlignment="1" applyProtection="1">
      <alignment horizontal="center"/>
    </xf>
    <xf numFmtId="166" fontId="2" fillId="0" borderId="58" xfId="1" applyNumberFormat="1" applyFont="1" applyFill="1" applyBorder="1" applyAlignment="1" applyProtection="1">
      <alignment horizontal="right"/>
    </xf>
    <xf numFmtId="0" fontId="9" fillId="0" borderId="0" xfId="1" applyFont="1" applyFill="1" applyAlignment="1" applyProtection="1">
      <alignment horizontal="left" vertical="center"/>
    </xf>
    <xf numFmtId="49" fontId="2" fillId="0" borderId="0" xfId="1" applyNumberFormat="1" applyFont="1" applyFill="1" applyAlignment="1" applyProtection="1">
      <alignment horizontal="left"/>
    </xf>
    <xf numFmtId="166" fontId="2" fillId="0" borderId="0" xfId="1" applyNumberFormat="1" applyFont="1" applyAlignment="1" applyProtection="1">
      <alignment horizontal="right"/>
    </xf>
    <xf numFmtId="0" fontId="2" fillId="0" borderId="0" xfId="1" applyFont="1" applyAlignment="1" applyProtection="1">
      <alignment horizontal="center"/>
    </xf>
    <xf numFmtId="1" fontId="2" fillId="0" borderId="0" xfId="1" applyNumberFormat="1" applyFont="1" applyAlignment="1" applyProtection="1">
      <alignment horizontal="center"/>
    </xf>
    <xf numFmtId="0" fontId="3" fillId="0" borderId="69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0" fontId="3" fillId="0" borderId="92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2" fillId="0" borderId="0" xfId="1" applyFont="1" applyFill="1" applyAlignment="1" applyProtection="1">
      <alignment horizontal="center" vertical="center"/>
    </xf>
    <xf numFmtId="0" fontId="3" fillId="0" borderId="76" xfId="1" applyFont="1" applyFill="1" applyBorder="1" applyAlignment="1" applyProtection="1">
      <alignment horizontal="left"/>
    </xf>
    <xf numFmtId="166" fontId="2" fillId="26" borderId="0" xfId="1" applyNumberFormat="1" applyFont="1" applyFill="1" applyAlignment="1" applyProtection="1">
      <alignment horizontal="right"/>
      <protection locked="0"/>
    </xf>
    <xf numFmtId="166" fontId="7" fillId="26" borderId="27" xfId="1" applyNumberFormat="1" applyFont="1" applyFill="1" applyBorder="1" applyAlignment="1" applyProtection="1">
      <alignment horizontal="right" vertical="center"/>
      <protection locked="0"/>
    </xf>
    <xf numFmtId="0" fontId="40" fillId="0" borderId="13" xfId="1" applyFont="1" applyBorder="1" applyAlignment="1" applyProtection="1">
      <alignment horizontal="center"/>
    </xf>
    <xf numFmtId="0" fontId="40" fillId="0" borderId="0" xfId="1" applyFont="1" applyAlignment="1" applyProtection="1">
      <alignment horizontal="center"/>
    </xf>
    <xf numFmtId="0" fontId="40" fillId="0" borderId="14" xfId="1" applyFont="1" applyBorder="1" applyAlignment="1" applyProtection="1">
      <alignment horizontal="center"/>
    </xf>
    <xf numFmtId="0" fontId="3" fillId="0" borderId="84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0" fontId="3" fillId="0" borderId="79" xfId="1" applyFont="1" applyFill="1" applyBorder="1" applyAlignment="1" applyProtection="1">
      <alignment horizontal="left"/>
    </xf>
    <xf numFmtId="167" fontId="3" fillId="0" borderId="84" xfId="1" applyNumberFormat="1" applyFont="1" applyFill="1" applyBorder="1" applyAlignment="1" applyProtection="1">
      <alignment horizontal="right"/>
    </xf>
    <xf numFmtId="167" fontId="3" fillId="0" borderId="79" xfId="1" applyNumberFormat="1" applyFont="1" applyFill="1" applyBorder="1" applyAlignment="1" applyProtection="1">
      <alignment horizontal="right"/>
    </xf>
    <xf numFmtId="0" fontId="34" fillId="0" borderId="0" xfId="1" applyFont="1" applyFill="1" applyAlignment="1" applyProtection="1">
      <alignment horizontal="center"/>
    </xf>
    <xf numFmtId="0" fontId="35" fillId="25" borderId="66" xfId="1" applyFont="1" applyFill="1" applyBorder="1" applyAlignment="1" applyProtection="1">
      <alignment horizontal="center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0" fontId="35" fillId="0" borderId="73" xfId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0" fontId="35" fillId="0" borderId="75" xfId="1" applyFont="1" applyFill="1" applyBorder="1" applyAlignment="1" applyProtection="1">
      <alignment horizontal="right"/>
    </xf>
    <xf numFmtId="167" fontId="35" fillId="0" borderId="73" xfId="1" applyNumberFormat="1" applyFont="1" applyFill="1" applyBorder="1" applyAlignment="1" applyProtection="1">
      <alignment horizontal="right"/>
    </xf>
    <xf numFmtId="167" fontId="3" fillId="26" borderId="69" xfId="1" applyNumberFormat="1" applyFont="1" applyFill="1" applyBorder="1" applyAlignment="1" applyProtection="1">
      <alignment horizontal="right"/>
      <protection locked="0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0" fontId="35" fillId="24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167" fontId="3" fillId="26" borderId="68" xfId="1" applyNumberFormat="1" applyFont="1" applyFill="1" applyBorder="1" applyAlignment="1" applyProtection="1">
      <alignment horizontal="right"/>
      <protection locked="0"/>
    </xf>
    <xf numFmtId="0" fontId="35" fillId="24" borderId="66" xfId="1" applyFont="1" applyFill="1" applyBorder="1" applyAlignment="1" applyProtection="1">
      <alignment horizontal="center"/>
    </xf>
    <xf numFmtId="167" fontId="3" fillId="26" borderId="59" xfId="1" applyNumberFormat="1" applyFont="1" applyFill="1" applyBorder="1" applyAlignment="1" applyProtection="1">
      <alignment horizontal="right"/>
      <protection locked="0"/>
    </xf>
    <xf numFmtId="167" fontId="3" fillId="26" borderId="61" xfId="1" applyNumberFormat="1" applyFont="1" applyFill="1" applyBorder="1" applyAlignment="1" applyProtection="1">
      <alignment horizontal="right"/>
      <protection locked="0"/>
    </xf>
    <xf numFmtId="0" fontId="3" fillId="0" borderId="89" xfId="1" applyFont="1" applyFill="1" applyBorder="1" applyAlignment="1" applyProtection="1">
      <alignment horizontal="left"/>
    </xf>
    <xf numFmtId="0" fontId="3" fillId="0" borderId="90" xfId="1" applyFont="1" applyFill="1" applyBorder="1" applyAlignment="1" applyProtection="1">
      <alignment horizontal="left"/>
    </xf>
    <xf numFmtId="0" fontId="3" fillId="0" borderId="91" xfId="1" applyFont="1" applyFill="1" applyBorder="1" applyAlignment="1" applyProtection="1">
      <alignment horizontal="left"/>
    </xf>
    <xf numFmtId="167" fontId="3" fillId="26" borderId="83" xfId="1" applyNumberFormat="1" applyFont="1" applyFill="1" applyBorder="1" applyAlignment="1" applyProtection="1">
      <alignment horizontal="right"/>
      <protection locked="0"/>
    </xf>
    <xf numFmtId="0" fontId="3" fillId="0" borderId="86" xfId="1" applyFont="1" applyFill="1" applyBorder="1" applyAlignment="1" applyProtection="1">
      <alignment horizontal="left"/>
    </xf>
    <xf numFmtId="0" fontId="3" fillId="0" borderId="87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167" fontId="3" fillId="0" borderId="86" xfId="1" applyNumberFormat="1" applyFont="1" applyFill="1" applyBorder="1" applyAlignment="1" applyProtection="1">
      <alignment horizontal="right"/>
    </xf>
    <xf numFmtId="167" fontId="3" fillId="0" borderId="88" xfId="1" applyNumberFormat="1" applyFont="1" applyFill="1" applyBorder="1" applyAlignment="1" applyProtection="1">
      <alignment horizontal="right"/>
    </xf>
    <xf numFmtId="0" fontId="6" fillId="0" borderId="0" xfId="1" applyFont="1" applyFill="1" applyAlignment="1" applyProtection="1">
      <alignment horizontal="center" vertical="center"/>
    </xf>
  </cellXfs>
  <cellStyles count="4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workbookViewId="0">
      <selection activeCell="J6" sqref="J6"/>
    </sheetView>
  </sheetViews>
  <sheetFormatPr defaultRowHeight="1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5703125" customWidth="1"/>
    <col min="6" max="6" width="0.5703125" customWidth="1"/>
    <col min="7" max="7" width="2.5703125" customWidth="1"/>
    <col min="8" max="8" width="2.7109375" customWidth="1"/>
    <col min="9" max="9" width="9.7109375" customWidth="1"/>
    <col min="10" max="10" width="13.5703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5703125" customWidth="1"/>
    <col min="19" max="19" width="0.570312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79" t="s">
        <v>141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1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2" t="str">
        <f>'Položkový rozpočet'!B2</f>
        <v>Sprchy pro veřejnost muži a ženy - bazén Nový Jičín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2"/>
      <c r="Q5" s="15"/>
      <c r="R5" s="14"/>
      <c r="S5" s="16"/>
    </row>
    <row r="6" spans="1:19">
      <c r="A6" s="10"/>
      <c r="B6" s="11" t="s">
        <v>2</v>
      </c>
      <c r="C6" s="11"/>
      <c r="D6" s="11"/>
      <c r="E6" s="17"/>
      <c r="F6" s="11"/>
      <c r="G6" s="11"/>
      <c r="H6" s="11"/>
      <c r="I6" s="11"/>
      <c r="J6" s="18"/>
      <c r="K6" s="11"/>
      <c r="L6" s="11"/>
      <c r="M6" s="11"/>
      <c r="N6" s="11"/>
      <c r="O6" s="11"/>
      <c r="P6" s="19"/>
      <c r="Q6" s="20"/>
      <c r="R6" s="18"/>
      <c r="S6" s="16"/>
    </row>
    <row r="7" spans="1:19">
      <c r="A7" s="10"/>
      <c r="B7" s="11" t="s">
        <v>3</v>
      </c>
      <c r="C7" s="11"/>
      <c r="D7" s="11"/>
      <c r="E7" s="17"/>
      <c r="F7" s="11"/>
      <c r="G7" s="11"/>
      <c r="H7" s="11"/>
      <c r="I7" s="11"/>
      <c r="J7" s="18"/>
      <c r="K7" s="11"/>
      <c r="L7" s="11"/>
      <c r="M7" s="11"/>
      <c r="N7" s="11"/>
      <c r="O7" s="11" t="s">
        <v>4</v>
      </c>
      <c r="P7" s="17"/>
      <c r="Q7" s="20"/>
      <c r="R7" s="18"/>
      <c r="S7" s="16"/>
    </row>
    <row r="8" spans="1:19" hidden="1">
      <c r="A8" s="10"/>
      <c r="B8" s="11" t="s">
        <v>5</v>
      </c>
      <c r="C8" s="11"/>
      <c r="D8" s="11"/>
      <c r="E8" s="17" t="s">
        <v>6</v>
      </c>
      <c r="F8" s="11"/>
      <c r="G8" s="11"/>
      <c r="H8" s="11"/>
      <c r="I8" s="11"/>
      <c r="J8" s="18"/>
      <c r="K8" s="11"/>
      <c r="L8" s="11"/>
      <c r="M8" s="11"/>
      <c r="N8" s="11"/>
      <c r="O8" s="11"/>
      <c r="P8" s="19"/>
      <c r="Q8" s="20"/>
      <c r="R8" s="18"/>
      <c r="S8" s="16"/>
    </row>
    <row r="9" spans="1:19">
      <c r="A9" s="10"/>
      <c r="B9" s="11" t="s">
        <v>7</v>
      </c>
      <c r="C9" s="11"/>
      <c r="D9" s="11"/>
      <c r="E9" s="21" t="str">
        <f>Rekapitulace!B5</f>
        <v>D.1.4.3 - Vzduchotechnika</v>
      </c>
      <c r="F9" s="22"/>
      <c r="G9" s="22"/>
      <c r="H9" s="22"/>
      <c r="I9" s="22"/>
      <c r="J9" s="23"/>
      <c r="K9" s="11"/>
      <c r="L9" s="11"/>
      <c r="M9" s="11"/>
      <c r="N9" s="11"/>
      <c r="O9" s="11" t="s">
        <v>9</v>
      </c>
      <c r="P9" s="24"/>
      <c r="Q9" s="25"/>
      <c r="R9" s="23"/>
      <c r="S9" s="16"/>
    </row>
    <row r="10" spans="1:19" hidden="1">
      <c r="A10" s="10"/>
      <c r="B10" s="11" t="s">
        <v>10</v>
      </c>
      <c r="C10" s="11"/>
      <c r="D10" s="11"/>
      <c r="E10" s="26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20"/>
      <c r="Q10" s="20"/>
      <c r="R10" s="11"/>
      <c r="S10" s="16"/>
    </row>
    <row r="11" spans="1:19" hidden="1">
      <c r="A11" s="10"/>
      <c r="B11" s="11" t="s">
        <v>11</v>
      </c>
      <c r="C11" s="11"/>
      <c r="D11" s="11"/>
      <c r="E11" s="26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20"/>
      <c r="Q11" s="20"/>
      <c r="R11" s="11"/>
      <c r="S11" s="16"/>
    </row>
    <row r="12" spans="1:19" hidden="1">
      <c r="A12" s="10"/>
      <c r="B12" s="11" t="s">
        <v>12</v>
      </c>
      <c r="C12" s="11"/>
      <c r="D12" s="11"/>
      <c r="E12" s="26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20"/>
      <c r="Q12" s="20"/>
      <c r="R12" s="11"/>
      <c r="S12" s="16"/>
    </row>
    <row r="13" spans="1:19" hidden="1">
      <c r="A13" s="10"/>
      <c r="B13" s="11"/>
      <c r="C13" s="11"/>
      <c r="D13" s="11"/>
      <c r="E13" s="26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20"/>
      <c r="Q13" s="20"/>
      <c r="R13" s="11"/>
      <c r="S13" s="16"/>
    </row>
    <row r="14" spans="1:19" hidden="1">
      <c r="A14" s="10"/>
      <c r="B14" s="11"/>
      <c r="C14" s="11"/>
      <c r="D14" s="11"/>
      <c r="E14" s="26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20"/>
      <c r="Q14" s="20"/>
      <c r="R14" s="11"/>
      <c r="S14" s="16"/>
    </row>
    <row r="15" spans="1:19" hidden="1">
      <c r="A15" s="10"/>
      <c r="B15" s="11"/>
      <c r="C15" s="11"/>
      <c r="D15" s="11"/>
      <c r="E15" s="26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20"/>
      <c r="Q15" s="20"/>
      <c r="R15" s="11"/>
      <c r="S15" s="16"/>
    </row>
    <row r="16" spans="1:19" hidden="1">
      <c r="A16" s="10"/>
      <c r="B16" s="11"/>
      <c r="C16" s="11"/>
      <c r="D16" s="11"/>
      <c r="E16" s="26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20"/>
      <c r="Q16" s="20"/>
      <c r="R16" s="11"/>
      <c r="S16" s="16"/>
    </row>
    <row r="17" spans="1:19" hidden="1">
      <c r="A17" s="10"/>
      <c r="B17" s="11"/>
      <c r="C17" s="11"/>
      <c r="D17" s="11"/>
      <c r="E17" s="26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20"/>
      <c r="Q17" s="20"/>
      <c r="R17" s="11"/>
      <c r="S17" s="16"/>
    </row>
    <row r="18" spans="1:19" hidden="1">
      <c r="A18" s="10"/>
      <c r="B18" s="11"/>
      <c r="C18" s="11"/>
      <c r="D18" s="11"/>
      <c r="E18" s="26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20"/>
      <c r="Q18" s="20"/>
      <c r="R18" s="11"/>
      <c r="S18" s="16"/>
    </row>
    <row r="19" spans="1:19" hidden="1">
      <c r="A19" s="10"/>
      <c r="B19" s="11"/>
      <c r="C19" s="11"/>
      <c r="D19" s="11"/>
      <c r="E19" s="26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20"/>
      <c r="Q19" s="20"/>
      <c r="R19" s="11"/>
      <c r="S19" s="16"/>
    </row>
    <row r="20" spans="1:19" hidden="1">
      <c r="A20" s="10"/>
      <c r="B20" s="11"/>
      <c r="C20" s="11"/>
      <c r="D20" s="11"/>
      <c r="E20" s="26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20"/>
      <c r="Q20" s="20"/>
      <c r="R20" s="11"/>
      <c r="S20" s="16"/>
    </row>
    <row r="21" spans="1:19" hidden="1">
      <c r="A21" s="10"/>
      <c r="B21" s="11"/>
      <c r="C21" s="11"/>
      <c r="D21" s="11"/>
      <c r="E21" s="26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20"/>
      <c r="Q21" s="20"/>
      <c r="R21" s="11"/>
      <c r="S21" s="16"/>
    </row>
    <row r="22" spans="1:19" hidden="1">
      <c r="A22" s="10"/>
      <c r="B22" s="11"/>
      <c r="C22" s="11"/>
      <c r="D22" s="11"/>
      <c r="E22" s="26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20"/>
      <c r="Q22" s="20"/>
      <c r="R22" s="11"/>
      <c r="S22" s="16"/>
    </row>
    <row r="23" spans="1:19" hidden="1">
      <c r="A23" s="10"/>
      <c r="B23" s="11"/>
      <c r="C23" s="11"/>
      <c r="D23" s="11"/>
      <c r="E23" s="26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20"/>
      <c r="Q23" s="20"/>
      <c r="R23" s="11"/>
      <c r="S23" s="16"/>
    </row>
    <row r="24" spans="1:19" hidden="1">
      <c r="A24" s="10"/>
      <c r="B24" s="11"/>
      <c r="C24" s="11"/>
      <c r="D24" s="11"/>
      <c r="E24" s="26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20"/>
      <c r="Q24" s="20"/>
      <c r="R24" s="11"/>
      <c r="S24" s="16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6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Nový Jičín, Masarykovo nám. 1/1, 741 01 Nový Jičín</v>
      </c>
      <c r="F26" s="13"/>
      <c r="G26" s="13"/>
      <c r="H26" s="13"/>
      <c r="I26" s="13"/>
      <c r="J26" s="14"/>
      <c r="K26" s="11"/>
      <c r="L26" s="11"/>
      <c r="M26" s="11"/>
      <c r="N26" s="11"/>
      <c r="O26" s="27"/>
      <c r="P26" s="28"/>
      <c r="Q26" s="29"/>
      <c r="R26" s="30"/>
      <c r="S26" s="16"/>
    </row>
    <row r="27" spans="1:19" ht="17.25" customHeight="1">
      <c r="A27" s="10"/>
      <c r="B27" s="11" t="s">
        <v>16</v>
      </c>
      <c r="C27" s="11"/>
      <c r="D27" s="11"/>
      <c r="E27" s="17" t="s">
        <v>85</v>
      </c>
      <c r="F27" s="11"/>
      <c r="G27" s="11"/>
      <c r="H27" s="11"/>
      <c r="I27" s="11"/>
      <c r="J27" s="18"/>
      <c r="K27" s="11"/>
      <c r="L27" s="11"/>
      <c r="M27" s="11"/>
      <c r="N27" s="11"/>
      <c r="O27" s="27"/>
      <c r="P27" s="28"/>
      <c r="Q27" s="29"/>
      <c r="R27" s="30"/>
      <c r="S27" s="16"/>
    </row>
    <row r="28" spans="1:19" ht="17.25" customHeight="1">
      <c r="A28" s="10"/>
      <c r="B28" s="11" t="s">
        <v>17</v>
      </c>
      <c r="C28" s="11"/>
      <c r="D28" s="11"/>
      <c r="E28" s="17"/>
      <c r="F28" s="11"/>
      <c r="G28" s="11"/>
      <c r="H28" s="11"/>
      <c r="I28" s="11"/>
      <c r="J28" s="18"/>
      <c r="K28" s="11"/>
      <c r="L28" s="11"/>
      <c r="M28" s="11"/>
      <c r="N28" s="11"/>
      <c r="O28" s="27"/>
      <c r="P28" s="28"/>
      <c r="Q28" s="29"/>
      <c r="R28" s="30"/>
      <c r="S28" s="16"/>
    </row>
    <row r="29" spans="1:19" ht="17.25" customHeight="1">
      <c r="A29" s="10"/>
      <c r="B29" s="11"/>
      <c r="C29" s="11"/>
      <c r="D29" s="11"/>
      <c r="E29" s="24"/>
      <c r="F29" s="22"/>
      <c r="G29" s="22"/>
      <c r="H29" s="22"/>
      <c r="I29" s="22"/>
      <c r="J29" s="23"/>
      <c r="K29" s="11"/>
      <c r="L29" s="11"/>
      <c r="M29" s="11"/>
      <c r="N29" s="11"/>
      <c r="O29" s="20"/>
      <c r="P29" s="20"/>
      <c r="Q29" s="20"/>
      <c r="R29" s="11"/>
      <c r="S29" s="16"/>
    </row>
    <row r="30" spans="1:19" ht="17.25" customHeight="1">
      <c r="A30" s="10"/>
      <c r="B30" s="11"/>
      <c r="C30" s="11"/>
      <c r="D30" s="11"/>
      <c r="E30" s="31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1" t="s">
        <v>20</v>
      </c>
      <c r="P30" s="20"/>
      <c r="Q30" s="20"/>
      <c r="R30" s="32"/>
      <c r="S30" s="16"/>
    </row>
    <row r="31" spans="1:19" ht="17.25" customHeight="1">
      <c r="A31" s="10"/>
      <c r="B31" s="11"/>
      <c r="C31" s="11"/>
      <c r="D31" s="11"/>
      <c r="E31" s="27"/>
      <c r="F31" s="11"/>
      <c r="G31" s="28"/>
      <c r="H31" s="33"/>
      <c r="I31" s="34"/>
      <c r="J31" s="11"/>
      <c r="K31" s="11"/>
      <c r="L31" s="11"/>
      <c r="M31" s="11"/>
      <c r="N31" s="11"/>
      <c r="O31" s="35" t="s">
        <v>134</v>
      </c>
      <c r="P31" s="20"/>
      <c r="Q31" s="20"/>
      <c r="R31" s="36"/>
      <c r="S31" s="16"/>
    </row>
    <row r="32" spans="1:19" ht="8.25" customHeight="1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1:19" ht="20.25" customHeight="1">
      <c r="A33" s="40"/>
      <c r="B33" s="41"/>
      <c r="C33" s="41"/>
      <c r="D33" s="41"/>
      <c r="E33" s="42" t="s">
        <v>21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3"/>
    </row>
    <row r="34" spans="1:19" ht="20.25" customHeight="1">
      <c r="A34" s="44" t="s">
        <v>22</v>
      </c>
      <c r="B34" s="45"/>
      <c r="C34" s="45"/>
      <c r="D34" s="46"/>
      <c r="E34" s="47" t="s">
        <v>23</v>
      </c>
      <c r="F34" s="46"/>
      <c r="G34" s="47" t="s">
        <v>24</v>
      </c>
      <c r="H34" s="45"/>
      <c r="I34" s="46"/>
      <c r="J34" s="47" t="s">
        <v>25</v>
      </c>
      <c r="K34" s="45"/>
      <c r="L34" s="47" t="s">
        <v>26</v>
      </c>
      <c r="M34" s="45"/>
      <c r="N34" s="45"/>
      <c r="O34" s="46"/>
      <c r="P34" s="47" t="s">
        <v>27</v>
      </c>
      <c r="Q34" s="45"/>
      <c r="R34" s="45"/>
      <c r="S34" s="48"/>
    </row>
    <row r="35" spans="1:19" ht="20.25" customHeight="1">
      <c r="A35" s="49"/>
      <c r="B35" s="50"/>
      <c r="C35" s="50"/>
      <c r="D35" s="51">
        <v>0</v>
      </c>
      <c r="E35" s="52">
        <f>IF(D35=0,0,R47/D35)</f>
        <v>0</v>
      </c>
      <c r="F35" s="53"/>
      <c r="G35" s="54"/>
      <c r="H35" s="50"/>
      <c r="I35" s="51">
        <v>0</v>
      </c>
      <c r="J35" s="52">
        <f>IF(I35=0,0,R47/I35)</f>
        <v>0</v>
      </c>
      <c r="K35" s="55"/>
      <c r="L35" s="54"/>
      <c r="M35" s="50"/>
      <c r="N35" s="50"/>
      <c r="O35" s="51">
        <v>0</v>
      </c>
      <c r="P35" s="54"/>
      <c r="Q35" s="50"/>
      <c r="R35" s="56">
        <f>IF(O35=0,0,R47/O35)</f>
        <v>0</v>
      </c>
      <c r="S35" s="57"/>
    </row>
    <row r="36" spans="1:19" ht="20.25" customHeight="1">
      <c r="A36" s="40"/>
      <c r="B36" s="41"/>
      <c r="C36" s="41"/>
      <c r="D36" s="41"/>
      <c r="E36" s="42" t="s">
        <v>28</v>
      </c>
      <c r="F36" s="41"/>
      <c r="G36" s="41"/>
      <c r="H36" s="41"/>
      <c r="I36" s="41"/>
      <c r="J36" s="58" t="s">
        <v>29</v>
      </c>
      <c r="K36" s="41"/>
      <c r="L36" s="41"/>
      <c r="M36" s="41"/>
      <c r="N36" s="41"/>
      <c r="O36" s="41"/>
      <c r="P36" s="41"/>
      <c r="Q36" s="41"/>
      <c r="R36" s="41"/>
      <c r="S36" s="43"/>
    </row>
    <row r="37" spans="1:19" ht="20.25" customHeight="1">
      <c r="A37" s="59" t="s">
        <v>30</v>
      </c>
      <c r="B37" s="60"/>
      <c r="C37" s="61" t="s">
        <v>31</v>
      </c>
      <c r="D37" s="62"/>
      <c r="E37" s="62"/>
      <c r="F37" s="63"/>
      <c r="G37" s="59" t="s">
        <v>32</v>
      </c>
      <c r="H37" s="64"/>
      <c r="I37" s="61" t="s">
        <v>33</v>
      </c>
      <c r="J37" s="62"/>
      <c r="K37" s="62"/>
      <c r="L37" s="59" t="s">
        <v>34</v>
      </c>
      <c r="M37" s="64"/>
      <c r="N37" s="61" t="s">
        <v>35</v>
      </c>
      <c r="O37" s="62"/>
      <c r="P37" s="62"/>
      <c r="Q37" s="62"/>
      <c r="R37" s="62"/>
      <c r="S37" s="63"/>
    </row>
    <row r="38" spans="1:19" ht="20.25" customHeight="1">
      <c r="A38" s="65">
        <v>1</v>
      </c>
      <c r="B38" s="66" t="s">
        <v>36</v>
      </c>
      <c r="C38" s="14"/>
      <c r="D38" s="67" t="s">
        <v>37</v>
      </c>
      <c r="E38" s="68">
        <v>0</v>
      </c>
      <c r="F38" s="69"/>
      <c r="G38" s="65">
        <v>8</v>
      </c>
      <c r="H38" s="70" t="s">
        <v>38</v>
      </c>
      <c r="I38" s="30"/>
      <c r="J38" s="71">
        <v>0</v>
      </c>
      <c r="K38" s="72"/>
      <c r="L38" s="65">
        <v>13</v>
      </c>
      <c r="M38" s="28" t="s">
        <v>109</v>
      </c>
      <c r="N38" s="33"/>
      <c r="O38" s="33"/>
      <c r="P38" s="73"/>
      <c r="Q38" s="74"/>
      <c r="R38" s="178">
        <f>E40*0.02</f>
        <v>0</v>
      </c>
      <c r="S38" s="69"/>
    </row>
    <row r="39" spans="1:19" ht="20.25" customHeight="1">
      <c r="A39" s="65">
        <v>2</v>
      </c>
      <c r="B39" s="75"/>
      <c r="C39" s="23"/>
      <c r="D39" s="67" t="s">
        <v>39</v>
      </c>
      <c r="E39" s="68">
        <v>0</v>
      </c>
      <c r="F39" s="69"/>
      <c r="G39" s="65">
        <v>9</v>
      </c>
      <c r="H39" s="11" t="s">
        <v>40</v>
      </c>
      <c r="I39" s="67"/>
      <c r="J39" s="71">
        <v>0</v>
      </c>
      <c r="K39" s="72"/>
      <c r="L39" s="65">
        <v>14</v>
      </c>
      <c r="M39" s="28"/>
      <c r="N39" s="33"/>
      <c r="O39" s="33"/>
      <c r="P39" s="73"/>
      <c r="Q39" s="74"/>
      <c r="R39" s="68"/>
      <c r="S39" s="69"/>
    </row>
    <row r="40" spans="1:19" ht="20.25" customHeight="1">
      <c r="A40" s="65">
        <v>3</v>
      </c>
      <c r="B40" s="66" t="s">
        <v>41</v>
      </c>
      <c r="C40" s="14"/>
      <c r="D40" s="67" t="s">
        <v>37</v>
      </c>
      <c r="E40" s="68">
        <f>Rekapitulace!G12</f>
        <v>0</v>
      </c>
      <c r="F40" s="69"/>
      <c r="G40" s="65">
        <v>10</v>
      </c>
      <c r="H40" s="70" t="s">
        <v>42</v>
      </c>
      <c r="I40" s="30"/>
      <c r="J40" s="71">
        <v>0</v>
      </c>
      <c r="K40" s="72"/>
      <c r="L40" s="65">
        <v>15</v>
      </c>
      <c r="M40" s="28"/>
      <c r="N40" s="33"/>
      <c r="O40" s="33"/>
      <c r="P40" s="73"/>
      <c r="Q40" s="74"/>
      <c r="R40" s="68"/>
      <c r="S40" s="69"/>
    </row>
    <row r="41" spans="1:19" ht="20.25" customHeight="1">
      <c r="A41" s="65">
        <v>4</v>
      </c>
      <c r="B41" s="75"/>
      <c r="C41" s="23"/>
      <c r="D41" s="67" t="s">
        <v>39</v>
      </c>
      <c r="E41" s="68">
        <f>Rekapitulace!I12</f>
        <v>0</v>
      </c>
      <c r="F41" s="69"/>
      <c r="G41" s="65">
        <v>11</v>
      </c>
      <c r="H41" s="70"/>
      <c r="I41" s="30"/>
      <c r="J41" s="71">
        <v>0</v>
      </c>
      <c r="K41" s="72"/>
      <c r="L41" s="65">
        <v>16</v>
      </c>
      <c r="M41" s="28"/>
      <c r="N41" s="33"/>
      <c r="O41" s="33"/>
      <c r="P41" s="73"/>
      <c r="Q41" s="74"/>
      <c r="R41" s="68"/>
      <c r="S41" s="69"/>
    </row>
    <row r="42" spans="1:19" ht="20.25" customHeight="1">
      <c r="A42" s="65">
        <v>5</v>
      </c>
      <c r="B42" s="66" t="s">
        <v>43</v>
      </c>
      <c r="C42" s="14"/>
      <c r="D42" s="67" t="s">
        <v>37</v>
      </c>
      <c r="E42" s="68">
        <v>0</v>
      </c>
      <c r="F42" s="69"/>
      <c r="G42" s="76"/>
      <c r="H42" s="33"/>
      <c r="I42" s="30"/>
      <c r="J42" s="77"/>
      <c r="K42" s="72"/>
      <c r="L42" s="65">
        <v>17</v>
      </c>
      <c r="M42" s="28"/>
      <c r="N42" s="33"/>
      <c r="O42" s="33"/>
      <c r="P42" s="73"/>
      <c r="Q42" s="74"/>
      <c r="R42" s="68"/>
      <c r="S42" s="69"/>
    </row>
    <row r="43" spans="1:19" ht="20.25" customHeight="1">
      <c r="A43" s="65">
        <v>6</v>
      </c>
      <c r="B43" s="75"/>
      <c r="C43" s="23"/>
      <c r="D43" s="67" t="s">
        <v>39</v>
      </c>
      <c r="E43" s="68">
        <v>0</v>
      </c>
      <c r="F43" s="69"/>
      <c r="G43" s="76"/>
      <c r="H43" s="33"/>
      <c r="I43" s="30"/>
      <c r="J43" s="77"/>
      <c r="K43" s="72"/>
      <c r="L43" s="65">
        <v>18</v>
      </c>
      <c r="M43" s="70"/>
      <c r="N43" s="33"/>
      <c r="O43" s="33"/>
      <c r="P43" s="33"/>
      <c r="Q43" s="30"/>
      <c r="R43" s="68"/>
      <c r="S43" s="69"/>
    </row>
    <row r="44" spans="1:19" ht="20.25" customHeight="1">
      <c r="A44" s="65">
        <v>7</v>
      </c>
      <c r="B44" s="78" t="s">
        <v>44</v>
      </c>
      <c r="C44" s="33"/>
      <c r="D44" s="30"/>
      <c r="E44" s="79">
        <f>SUM(E38:E43)</f>
        <v>0</v>
      </c>
      <c r="F44" s="43"/>
      <c r="G44" s="65">
        <v>12</v>
      </c>
      <c r="H44" s="78" t="s">
        <v>45</v>
      </c>
      <c r="I44" s="30"/>
      <c r="J44" s="80">
        <f>SUM(J38:J43)</f>
        <v>0</v>
      </c>
      <c r="K44" s="81"/>
      <c r="L44" s="65">
        <v>19</v>
      </c>
      <c r="M44" s="66" t="s">
        <v>46</v>
      </c>
      <c r="N44" s="13"/>
      <c r="O44" s="13"/>
      <c r="P44" s="13"/>
      <c r="Q44" s="82"/>
      <c r="R44" s="79">
        <f>SUM(R38:R43)</f>
        <v>0</v>
      </c>
      <c r="S44" s="43"/>
    </row>
    <row r="45" spans="1:19" ht="20.25" customHeight="1">
      <c r="A45" s="83">
        <v>20</v>
      </c>
      <c r="B45" s="84" t="s">
        <v>47</v>
      </c>
      <c r="C45" s="85"/>
      <c r="D45" s="86"/>
      <c r="E45" s="87">
        <v>0</v>
      </c>
      <c r="F45" s="39"/>
      <c r="G45" s="83">
        <v>21</v>
      </c>
      <c r="H45" s="84" t="s">
        <v>48</v>
      </c>
      <c r="I45" s="86"/>
      <c r="J45" s="88">
        <v>0</v>
      </c>
      <c r="K45" s="89">
        <v>20</v>
      </c>
      <c r="L45" s="83">
        <v>22</v>
      </c>
      <c r="M45" s="84" t="s">
        <v>49</v>
      </c>
      <c r="N45" s="85"/>
      <c r="O45" s="85"/>
      <c r="P45" s="85"/>
      <c r="Q45" s="86"/>
      <c r="R45" s="87">
        <f>Rekapitulace!I25</f>
        <v>0</v>
      </c>
      <c r="S45" s="39"/>
    </row>
    <row r="46" spans="1:19" ht="20.25" customHeight="1">
      <c r="A46" s="90" t="s">
        <v>16</v>
      </c>
      <c r="B46" s="8"/>
      <c r="C46" s="8"/>
      <c r="D46" s="8"/>
      <c r="E46" s="8"/>
      <c r="F46" s="91"/>
      <c r="G46" s="92"/>
      <c r="H46" s="8"/>
      <c r="I46" s="8"/>
      <c r="J46" s="8"/>
      <c r="K46" s="8"/>
      <c r="L46" s="59" t="s">
        <v>50</v>
      </c>
      <c r="M46" s="46"/>
      <c r="N46" s="61" t="s">
        <v>51</v>
      </c>
      <c r="O46" s="45"/>
      <c r="P46" s="45"/>
      <c r="Q46" s="45"/>
      <c r="R46" s="45"/>
      <c r="S46" s="48"/>
    </row>
    <row r="47" spans="1:19" ht="20.25" customHeight="1">
      <c r="A47" s="10"/>
      <c r="B47" s="11"/>
      <c r="C47" s="11"/>
      <c r="D47" s="11"/>
      <c r="E47" s="11"/>
      <c r="F47" s="18"/>
      <c r="G47" s="93"/>
      <c r="H47" s="11"/>
      <c r="I47" s="11"/>
      <c r="J47" s="11"/>
      <c r="K47" s="11"/>
      <c r="L47" s="65">
        <v>23</v>
      </c>
      <c r="M47" s="70" t="s">
        <v>52</v>
      </c>
      <c r="N47" s="33"/>
      <c r="O47" s="33"/>
      <c r="P47" s="33"/>
      <c r="Q47" s="69"/>
      <c r="R47" s="79">
        <f>E44+J44+R44+E45+J45+R45</f>
        <v>0</v>
      </c>
      <c r="S47" s="43"/>
    </row>
    <row r="48" spans="1:19" ht="20.25" customHeight="1">
      <c r="A48" s="94" t="s">
        <v>53</v>
      </c>
      <c r="B48" s="22"/>
      <c r="C48" s="22"/>
      <c r="D48" s="22"/>
      <c r="E48" s="22"/>
      <c r="F48" s="23"/>
      <c r="G48" s="95" t="s">
        <v>54</v>
      </c>
      <c r="H48" s="22"/>
      <c r="I48" s="22"/>
      <c r="J48" s="22"/>
      <c r="K48" s="22"/>
      <c r="L48" s="65">
        <v>24</v>
      </c>
      <c r="M48" s="96">
        <v>15</v>
      </c>
      <c r="N48" s="23" t="s">
        <v>55</v>
      </c>
      <c r="O48" s="97">
        <v>0</v>
      </c>
      <c r="P48" s="33" t="s">
        <v>56</v>
      </c>
      <c r="Q48" s="30"/>
      <c r="R48" s="98">
        <v>0</v>
      </c>
      <c r="S48" s="99"/>
    </row>
    <row r="49" spans="1:19" ht="20.25" customHeight="1" thickBot="1">
      <c r="A49" s="100" t="s">
        <v>15</v>
      </c>
      <c r="B49" s="13"/>
      <c r="C49" s="13"/>
      <c r="D49" s="13"/>
      <c r="E49" s="13"/>
      <c r="F49" s="14"/>
      <c r="G49" s="101"/>
      <c r="H49" s="13"/>
      <c r="I49" s="13"/>
      <c r="J49" s="13"/>
      <c r="K49" s="13"/>
      <c r="L49" s="65">
        <v>25</v>
      </c>
      <c r="M49" s="102">
        <v>21</v>
      </c>
      <c r="N49" s="30" t="s">
        <v>55</v>
      </c>
      <c r="O49" s="97">
        <f>R47</f>
        <v>0</v>
      </c>
      <c r="P49" s="33" t="s">
        <v>56</v>
      </c>
      <c r="Q49" s="30"/>
      <c r="R49" s="68">
        <f>ROUNDUP(O49*M49/100,1)</f>
        <v>0</v>
      </c>
      <c r="S49" s="69"/>
    </row>
    <row r="50" spans="1:19" ht="20.25" customHeight="1" thickBot="1">
      <c r="A50" s="10"/>
      <c r="B50" s="11"/>
      <c r="C50" s="11"/>
      <c r="D50" s="11"/>
      <c r="E50" s="11"/>
      <c r="F50" s="18"/>
      <c r="G50" s="93"/>
      <c r="H50" s="11"/>
      <c r="I50" s="11"/>
      <c r="J50" s="11"/>
      <c r="K50" s="11"/>
      <c r="L50" s="83">
        <v>26</v>
      </c>
      <c r="M50" s="103" t="s">
        <v>57</v>
      </c>
      <c r="N50" s="85"/>
      <c r="O50" s="85"/>
      <c r="P50" s="85"/>
      <c r="Q50" s="104"/>
      <c r="R50" s="105">
        <f>O49+R49</f>
        <v>0</v>
      </c>
      <c r="S50" s="106"/>
    </row>
    <row r="51" spans="1:19" ht="20.25" customHeight="1">
      <c r="A51" s="94" t="s">
        <v>53</v>
      </c>
      <c r="B51" s="22"/>
      <c r="C51" s="22"/>
      <c r="D51" s="22"/>
      <c r="E51" s="22"/>
      <c r="F51" s="23"/>
      <c r="G51" s="95" t="s">
        <v>54</v>
      </c>
      <c r="H51" s="22"/>
      <c r="I51" s="22"/>
      <c r="J51" s="22"/>
      <c r="K51" s="22"/>
      <c r="L51" s="59" t="s">
        <v>58</v>
      </c>
      <c r="M51" s="46"/>
      <c r="N51" s="61" t="s">
        <v>59</v>
      </c>
      <c r="O51" s="45"/>
      <c r="P51" s="45"/>
      <c r="Q51" s="45"/>
      <c r="R51" s="107"/>
      <c r="S51" s="48"/>
    </row>
    <row r="52" spans="1:19" ht="20.25" customHeight="1">
      <c r="A52" s="100" t="s">
        <v>17</v>
      </c>
      <c r="B52" s="13"/>
      <c r="C52" s="13"/>
      <c r="D52" s="13"/>
      <c r="E52" s="13"/>
      <c r="F52" s="14"/>
      <c r="G52" s="101"/>
      <c r="H52" s="13"/>
      <c r="I52" s="13"/>
      <c r="J52" s="13"/>
      <c r="K52" s="13"/>
      <c r="L52" s="65">
        <v>27</v>
      </c>
      <c r="M52" s="70" t="s">
        <v>60</v>
      </c>
      <c r="N52" s="33"/>
      <c r="O52" s="33"/>
      <c r="P52" s="33"/>
      <c r="Q52" s="30"/>
      <c r="R52" s="68">
        <v>0</v>
      </c>
      <c r="S52" s="69"/>
    </row>
    <row r="53" spans="1:19" ht="20.25" customHeight="1">
      <c r="A53" s="10"/>
      <c r="B53" s="11"/>
      <c r="C53" s="11"/>
      <c r="D53" s="11"/>
      <c r="E53" s="11"/>
      <c r="F53" s="18"/>
      <c r="G53" s="93"/>
      <c r="H53" s="11"/>
      <c r="I53" s="11"/>
      <c r="J53" s="11"/>
      <c r="K53" s="11"/>
      <c r="L53" s="65">
        <v>28</v>
      </c>
      <c r="M53" s="70" t="s">
        <v>61</v>
      </c>
      <c r="N53" s="33"/>
      <c r="O53" s="33"/>
      <c r="P53" s="33"/>
      <c r="Q53" s="30"/>
      <c r="R53" s="68">
        <v>0</v>
      </c>
      <c r="S53" s="69"/>
    </row>
    <row r="54" spans="1:19" ht="20.25" customHeight="1">
      <c r="A54" s="108" t="s">
        <v>53</v>
      </c>
      <c r="B54" s="38"/>
      <c r="C54" s="38"/>
      <c r="D54" s="38"/>
      <c r="E54" s="38"/>
      <c r="F54" s="109"/>
      <c r="G54" s="110" t="s">
        <v>54</v>
      </c>
      <c r="H54" s="38"/>
      <c r="I54" s="38"/>
      <c r="J54" s="38"/>
      <c r="K54" s="38"/>
      <c r="L54" s="83">
        <v>29</v>
      </c>
      <c r="M54" s="84" t="s">
        <v>62</v>
      </c>
      <c r="N54" s="85"/>
      <c r="O54" s="85"/>
      <c r="P54" s="85"/>
      <c r="Q54" s="86"/>
      <c r="R54" s="52">
        <v>0</v>
      </c>
      <c r="S54" s="111"/>
    </row>
    <row r="56" spans="1:19">
      <c r="A56" s="11" t="s">
        <v>88</v>
      </c>
    </row>
    <row r="57" spans="1:19">
      <c r="A57" s="11" t="s">
        <v>107</v>
      </c>
    </row>
    <row r="58" spans="1:19">
      <c r="A58" s="11" t="s">
        <v>110</v>
      </c>
    </row>
  </sheetData>
  <sheetProtection password="CBE4" sheet="1" objects="1" scenarios="1"/>
  <mergeCells count="1"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workbookViewId="0">
      <selection activeCell="I17" sqref="I17:J17"/>
    </sheetView>
  </sheetViews>
  <sheetFormatPr defaultRowHeight="15"/>
  <cols>
    <col min="1" max="1" width="6.42578125" customWidth="1"/>
    <col min="4" max="4" width="12.28515625" customWidth="1"/>
    <col min="11" max="11" width="11.28515625" bestFit="1" customWidth="1"/>
    <col min="12" max="13" width="11.28515625" customWidth="1"/>
    <col min="16" max="16" width="14" bestFit="1" customWidth="1"/>
    <col min="17" max="17" width="11.140625" customWidth="1"/>
    <col min="21" max="21" width="14" bestFit="1" customWidth="1"/>
  </cols>
  <sheetData>
    <row r="1" spans="1:20" ht="18">
      <c r="A1" s="187" t="s">
        <v>80</v>
      </c>
      <c r="B1" s="187"/>
      <c r="C1" s="187"/>
      <c r="D1" s="187"/>
      <c r="E1" s="187"/>
      <c r="F1" s="187"/>
      <c r="G1" s="187"/>
      <c r="H1" s="187"/>
      <c r="I1" s="187"/>
    </row>
    <row r="2" spans="1:20" ht="9.9499999999999993" customHeight="1">
      <c r="A2" s="128"/>
      <c r="B2" s="128"/>
      <c r="C2" s="128"/>
      <c r="D2" s="128"/>
      <c r="E2" s="128"/>
      <c r="F2" s="128"/>
      <c r="G2" s="128"/>
      <c r="H2" s="128"/>
      <c r="I2" s="128"/>
    </row>
    <row r="3" spans="1:20">
      <c r="A3" s="124" t="s">
        <v>63</v>
      </c>
      <c r="B3" s="125" t="str">
        <f>'Položkový rozpočet'!B2</f>
        <v>Sprchy pro veřejnost muži a ženy - bazén Nový Jičín</v>
      </c>
      <c r="C3" s="125"/>
      <c r="D3" s="126"/>
      <c r="E3" s="126" t="s">
        <v>66</v>
      </c>
      <c r="F3" s="125" t="str">
        <f>'Položkový rozpočet'!F2</f>
        <v>Město Nový Jičín, Masarykovo nám. 1/1, 741 01 Nový Jičín</v>
      </c>
      <c r="G3" s="125"/>
      <c r="H3" s="125"/>
      <c r="I3" s="125"/>
    </row>
    <row r="4" spans="1:20">
      <c r="A4" s="124" t="s">
        <v>64</v>
      </c>
      <c r="B4" s="125"/>
      <c r="C4" s="125"/>
      <c r="D4" s="126"/>
      <c r="E4" s="126" t="s">
        <v>67</v>
      </c>
      <c r="F4" s="125"/>
      <c r="G4" s="125"/>
      <c r="H4" s="125"/>
      <c r="I4" s="125"/>
    </row>
    <row r="5" spans="1:20">
      <c r="A5" s="124" t="s">
        <v>65</v>
      </c>
      <c r="B5" s="125" t="str">
        <f>'Položkový rozpočet'!B3</f>
        <v>D.1.4.3 - Vzduchotechnika</v>
      </c>
      <c r="C5" s="125"/>
      <c r="D5" s="126"/>
      <c r="E5" s="126" t="s">
        <v>68</v>
      </c>
      <c r="F5" s="127" t="s">
        <v>134</v>
      </c>
      <c r="G5" s="125"/>
      <c r="H5" s="125"/>
      <c r="I5" s="125"/>
    </row>
    <row r="6" spans="1:20">
      <c r="A6" s="125"/>
      <c r="B6" s="125"/>
      <c r="C6" s="125"/>
      <c r="D6" s="125"/>
      <c r="E6" s="125"/>
      <c r="F6" s="125"/>
      <c r="G6" s="125"/>
      <c r="H6" s="125"/>
      <c r="I6" s="125"/>
    </row>
    <row r="7" spans="1:20" ht="9.9499999999999993" customHeight="1">
      <c r="A7" s="125"/>
      <c r="B7" s="125"/>
      <c r="C7" s="125"/>
      <c r="D7" s="125"/>
      <c r="E7" s="125"/>
      <c r="F7" s="125"/>
      <c r="G7" s="125"/>
      <c r="H7" s="125"/>
      <c r="I7" s="125"/>
    </row>
    <row r="8" spans="1:20">
      <c r="A8" s="193" t="s">
        <v>96</v>
      </c>
      <c r="B8" s="194"/>
      <c r="C8" s="194"/>
      <c r="D8" s="194"/>
      <c r="E8" s="194"/>
      <c r="F8" s="194"/>
      <c r="G8" s="188" t="s">
        <v>75</v>
      </c>
      <c r="H8" s="188"/>
      <c r="I8" s="188" t="s">
        <v>77</v>
      </c>
      <c r="J8" s="188"/>
    </row>
    <row r="9" spans="1:20">
      <c r="A9" s="189" t="str">
        <f>'Položkový rozpočet'!A8</f>
        <v>Zařízení č.1 - Větrání sprch</v>
      </c>
      <c r="B9" s="190"/>
      <c r="C9" s="190"/>
      <c r="D9" s="190"/>
      <c r="E9" s="190"/>
      <c r="F9" s="191"/>
      <c r="G9" s="192">
        <f>'Položkový rozpočet'!G24</f>
        <v>0</v>
      </c>
      <c r="H9" s="192"/>
      <c r="I9" s="192">
        <f>'Položkový rozpočet'!I24</f>
        <v>0</v>
      </c>
      <c r="J9" s="192"/>
    </row>
    <row r="10" spans="1:20">
      <c r="A10" s="182"/>
      <c r="B10" s="183"/>
      <c r="C10" s="183"/>
      <c r="D10" s="183"/>
      <c r="E10" s="183"/>
      <c r="F10" s="184"/>
      <c r="G10" s="185"/>
      <c r="H10" s="186"/>
      <c r="I10" s="185"/>
      <c r="J10" s="186"/>
    </row>
    <row r="11" spans="1:20" ht="9.9499999999999993" customHeight="1">
      <c r="A11" s="125"/>
      <c r="B11" s="125"/>
      <c r="C11" s="125"/>
      <c r="D11" s="125"/>
      <c r="E11" s="125"/>
      <c r="F11" s="125"/>
      <c r="G11" s="125"/>
      <c r="H11" s="125"/>
      <c r="I11" s="125"/>
    </row>
    <row r="12" spans="1:20">
      <c r="A12" s="195" t="s">
        <v>97</v>
      </c>
      <c r="B12" s="196"/>
      <c r="C12" s="196"/>
      <c r="D12" s="196"/>
      <c r="E12" s="196"/>
      <c r="F12" s="197"/>
      <c r="G12" s="198">
        <f>SUM(G9:H11)</f>
        <v>0</v>
      </c>
      <c r="H12" s="197"/>
      <c r="I12" s="198">
        <f>SUM(I9:J11)</f>
        <v>0</v>
      </c>
      <c r="J12" s="197"/>
    </row>
    <row r="13" spans="1:20">
      <c r="A13" s="144"/>
      <c r="B13" s="144"/>
      <c r="C13" s="144"/>
      <c r="D13" s="144"/>
      <c r="E13" s="144"/>
      <c r="F13" s="144"/>
      <c r="G13" s="145"/>
      <c r="H13" s="144"/>
      <c r="I13" s="145"/>
      <c r="J13" s="144"/>
    </row>
    <row r="14" spans="1:20" ht="9.9499999999999993" customHeight="1">
      <c r="A14" s="125"/>
      <c r="B14" s="125"/>
      <c r="C14" s="125"/>
      <c r="D14" s="125"/>
      <c r="E14" s="125"/>
      <c r="F14" s="125"/>
      <c r="G14" s="125"/>
      <c r="H14" s="125"/>
      <c r="I14" s="125"/>
    </row>
    <row r="15" spans="1:20">
      <c r="A15" s="193" t="s">
        <v>98</v>
      </c>
      <c r="B15" s="194"/>
      <c r="C15" s="194"/>
      <c r="D15" s="194"/>
      <c r="E15" s="194"/>
      <c r="F15" s="194"/>
      <c r="G15" s="194"/>
      <c r="H15" s="203"/>
      <c r="I15" s="207" t="s">
        <v>75</v>
      </c>
      <c r="J15" s="207"/>
      <c r="L15" s="113"/>
      <c r="P15" s="131"/>
      <c r="Q15" s="131"/>
      <c r="R15" s="131"/>
      <c r="S15" s="131"/>
      <c r="T15" s="131"/>
    </row>
    <row r="16" spans="1:20" s="131" customFormat="1" ht="9.9499999999999993" customHeight="1">
      <c r="A16" s="129"/>
      <c r="B16" s="129"/>
      <c r="C16" s="129"/>
      <c r="D16" s="129"/>
      <c r="E16" s="129"/>
      <c r="F16" s="129"/>
      <c r="G16" s="130"/>
      <c r="H16" s="130"/>
      <c r="I16" s="130"/>
      <c r="J16" s="130"/>
    </row>
    <row r="17" spans="1:21">
      <c r="A17" s="172" t="s">
        <v>81</v>
      </c>
      <c r="B17" s="200" t="s">
        <v>135</v>
      </c>
      <c r="C17" s="201"/>
      <c r="D17" s="201"/>
      <c r="E17" s="201"/>
      <c r="F17" s="201"/>
      <c r="G17" s="201"/>
      <c r="H17" s="202"/>
      <c r="I17" s="208">
        <v>0</v>
      </c>
      <c r="J17" s="209"/>
      <c r="U17" s="154"/>
    </row>
    <row r="18" spans="1:21">
      <c r="A18" s="169" t="s">
        <v>82</v>
      </c>
      <c r="B18" s="204" t="s">
        <v>136</v>
      </c>
      <c r="C18" s="204"/>
      <c r="D18" s="204"/>
      <c r="E18" s="204"/>
      <c r="F18" s="204"/>
      <c r="G18" s="204"/>
      <c r="H18" s="205"/>
      <c r="I18" s="206">
        <v>0</v>
      </c>
      <c r="J18" s="206"/>
      <c r="P18" s="136"/>
      <c r="U18" s="154"/>
    </row>
    <row r="19" spans="1:21">
      <c r="A19" s="169" t="s">
        <v>83</v>
      </c>
      <c r="B19" s="204" t="s">
        <v>137</v>
      </c>
      <c r="C19" s="204"/>
      <c r="D19" s="204"/>
      <c r="E19" s="204"/>
      <c r="F19" s="204"/>
      <c r="G19" s="204"/>
      <c r="H19" s="205"/>
      <c r="I19" s="206">
        <v>0</v>
      </c>
      <c r="J19" s="206"/>
      <c r="K19" s="146"/>
      <c r="L19" s="146"/>
      <c r="M19" s="146"/>
      <c r="N19" s="146"/>
      <c r="U19" s="154"/>
    </row>
    <row r="20" spans="1:21">
      <c r="A20" s="174" t="s">
        <v>87</v>
      </c>
      <c r="B20" s="176" t="s">
        <v>138</v>
      </c>
      <c r="C20" s="170"/>
      <c r="D20" s="170"/>
      <c r="E20" s="170"/>
      <c r="F20" s="170"/>
      <c r="G20" s="170"/>
      <c r="H20" s="171"/>
      <c r="I20" s="206">
        <v>0</v>
      </c>
      <c r="J20" s="206"/>
      <c r="U20" s="154"/>
    </row>
    <row r="21" spans="1:21">
      <c r="A21" s="140" t="s">
        <v>89</v>
      </c>
      <c r="B21" s="210" t="s">
        <v>108</v>
      </c>
      <c r="C21" s="211"/>
      <c r="D21" s="211"/>
      <c r="E21" s="211"/>
      <c r="F21" s="211"/>
      <c r="G21" s="211"/>
      <c r="H21" s="212"/>
      <c r="I21" s="213">
        <v>0</v>
      </c>
      <c r="J21" s="213"/>
      <c r="P21" s="136"/>
      <c r="Q21" s="136"/>
      <c r="U21" s="154"/>
    </row>
    <row r="22" spans="1:21">
      <c r="A22" s="173"/>
      <c r="B22" s="214" t="s">
        <v>139</v>
      </c>
      <c r="C22" s="215"/>
      <c r="D22" s="215"/>
      <c r="E22" s="215"/>
      <c r="F22" s="215"/>
      <c r="G22" s="215"/>
      <c r="H22" s="216"/>
      <c r="I22" s="217"/>
      <c r="J22" s="218"/>
      <c r="P22" s="136"/>
      <c r="Q22" s="136"/>
      <c r="U22" s="154"/>
    </row>
    <row r="23" spans="1:21">
      <c r="A23" s="168" t="s">
        <v>90</v>
      </c>
      <c r="B23" s="183" t="s">
        <v>140</v>
      </c>
      <c r="C23" s="183"/>
      <c r="D23" s="183"/>
      <c r="E23" s="183"/>
      <c r="F23" s="183"/>
      <c r="G23" s="183"/>
      <c r="H23" s="184"/>
      <c r="I23" s="199">
        <v>0</v>
      </c>
      <c r="J23" s="199"/>
      <c r="P23" s="136"/>
      <c r="Q23" s="136"/>
      <c r="U23" s="154"/>
    </row>
    <row r="24" spans="1:21" ht="9.9499999999999993" customHeight="1"/>
    <row r="25" spans="1:21">
      <c r="A25" s="195" t="s">
        <v>84</v>
      </c>
      <c r="B25" s="196"/>
      <c r="C25" s="196"/>
      <c r="D25" s="196"/>
      <c r="E25" s="196"/>
      <c r="F25" s="196"/>
      <c r="G25" s="196"/>
      <c r="H25" s="197"/>
      <c r="I25" s="198">
        <f>SUM(I17:J24)</f>
        <v>0</v>
      </c>
      <c r="J25" s="197"/>
      <c r="K25" s="136"/>
      <c r="L25" s="136"/>
      <c r="M25" s="136"/>
    </row>
    <row r="26" spans="1:21" ht="9.9499999999999993" customHeight="1"/>
    <row r="27" spans="1:21">
      <c r="A27" s="125"/>
    </row>
    <row r="28" spans="1:21">
      <c r="A28" s="125"/>
    </row>
  </sheetData>
  <sheetProtection password="CBE4" sheet="1" objects="1" scenarios="1" selectLockedCells="1"/>
  <mergeCells count="30">
    <mergeCell ref="I21:J21"/>
    <mergeCell ref="B22:H22"/>
    <mergeCell ref="I22:J22"/>
    <mergeCell ref="I20:J20"/>
    <mergeCell ref="A12:F12"/>
    <mergeCell ref="G12:H12"/>
    <mergeCell ref="I12:J12"/>
    <mergeCell ref="I25:J25"/>
    <mergeCell ref="A25:H25"/>
    <mergeCell ref="I23:J23"/>
    <mergeCell ref="B17:H17"/>
    <mergeCell ref="A15:H15"/>
    <mergeCell ref="B18:H18"/>
    <mergeCell ref="B23:H23"/>
    <mergeCell ref="I18:J18"/>
    <mergeCell ref="I15:J15"/>
    <mergeCell ref="I17:J17"/>
    <mergeCell ref="I19:J19"/>
    <mergeCell ref="B19:H19"/>
    <mergeCell ref="B21:H21"/>
    <mergeCell ref="A10:F10"/>
    <mergeCell ref="G10:H10"/>
    <mergeCell ref="I10:J10"/>
    <mergeCell ref="A1:I1"/>
    <mergeCell ref="G8:H8"/>
    <mergeCell ref="I8:J8"/>
    <mergeCell ref="A9:F9"/>
    <mergeCell ref="G9:H9"/>
    <mergeCell ref="I9:J9"/>
    <mergeCell ref="A8:F8"/>
  </mergeCells>
  <printOptions horizontalCentered="1"/>
  <pageMargins left="0.51181102362204722" right="0.51181102362204722" top="0.39370078740157483" bottom="0.39370078740157483" header="0.11811023622047245" footer="0.11811023622047245"/>
  <pageSetup paperSize="9" orientation="portrait" horizontalDpi="4294967293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="130" zoomScaleNormal="130" workbookViewId="0">
      <selection activeCell="H15" sqref="H15"/>
    </sheetView>
  </sheetViews>
  <sheetFormatPr defaultRowHeight="15"/>
  <cols>
    <col min="1" max="1" width="6.7109375" customWidth="1"/>
    <col min="2" max="2" width="9.7109375" customWidth="1"/>
    <col min="3" max="3" width="74" style="112" customWidth="1"/>
    <col min="4" max="4" width="3.42578125" customWidth="1"/>
    <col min="5" max="5" width="4.85546875" customWidth="1"/>
    <col min="6" max="6" width="10.140625" customWidth="1"/>
    <col min="7" max="7" width="10.42578125" customWidth="1"/>
    <col min="8" max="9" width="10.7109375" customWidth="1"/>
    <col min="10" max="10" width="2.85546875" customWidth="1"/>
    <col min="11" max="11" width="9.140625" style="137"/>
  </cols>
  <sheetData>
    <row r="1" spans="1:11" ht="14.25" customHeight="1">
      <c r="A1" s="219" t="s">
        <v>72</v>
      </c>
      <c r="B1" s="219"/>
      <c r="C1" s="219"/>
      <c r="D1" s="219"/>
      <c r="E1" s="219"/>
      <c r="F1" s="219"/>
      <c r="G1" s="219"/>
      <c r="H1" s="219"/>
      <c r="I1" s="219"/>
    </row>
    <row r="2" spans="1:11" ht="12.75" customHeight="1">
      <c r="A2" s="163" t="s">
        <v>63</v>
      </c>
      <c r="B2" s="147" t="s">
        <v>113</v>
      </c>
      <c r="C2" s="147"/>
      <c r="D2" s="163" t="s">
        <v>66</v>
      </c>
      <c r="E2" s="148"/>
      <c r="F2" s="148" t="s">
        <v>114</v>
      </c>
      <c r="G2" s="148"/>
      <c r="H2" s="148"/>
      <c r="I2" s="148"/>
    </row>
    <row r="3" spans="1:11" ht="12" customHeight="1">
      <c r="A3" s="163" t="s">
        <v>65</v>
      </c>
      <c r="B3" s="147" t="s">
        <v>115</v>
      </c>
      <c r="C3" s="147"/>
      <c r="D3" s="163" t="s">
        <v>67</v>
      </c>
      <c r="E3" s="148"/>
      <c r="F3" s="148"/>
      <c r="G3" s="148"/>
      <c r="H3" s="148"/>
      <c r="I3" s="148"/>
    </row>
    <row r="4" spans="1:11" ht="8.1" customHeight="1">
      <c r="A4" s="123"/>
      <c r="B4" s="123"/>
      <c r="C4" s="123"/>
      <c r="D4" s="123"/>
      <c r="E4" s="123"/>
      <c r="F4" s="123"/>
      <c r="G4" s="123"/>
      <c r="H4" s="123"/>
      <c r="I4" s="123"/>
    </row>
    <row r="5" spans="1:11" ht="22.5">
      <c r="A5" s="132" t="s">
        <v>78</v>
      </c>
      <c r="B5" s="133" t="s">
        <v>69</v>
      </c>
      <c r="C5" s="133" t="s">
        <v>70</v>
      </c>
      <c r="D5" s="133" t="s">
        <v>71</v>
      </c>
      <c r="E5" s="133" t="s">
        <v>73</v>
      </c>
      <c r="F5" s="133" t="s">
        <v>74</v>
      </c>
      <c r="G5" s="133" t="s">
        <v>75</v>
      </c>
      <c r="H5" s="133" t="s">
        <v>76</v>
      </c>
      <c r="I5" s="134" t="s">
        <v>77</v>
      </c>
    </row>
    <row r="6" spans="1:11" s="113" customFormat="1" ht="3.75" customHeight="1">
      <c r="A6" s="115"/>
      <c r="B6" s="115"/>
      <c r="C6" s="141"/>
      <c r="D6" s="115"/>
      <c r="E6" s="115"/>
      <c r="F6" s="115"/>
      <c r="G6" s="115"/>
      <c r="H6" s="115"/>
      <c r="I6" s="115"/>
      <c r="K6" s="138"/>
    </row>
    <row r="7" spans="1:11" s="113" customFormat="1" ht="5.0999999999999996" customHeight="1">
      <c r="A7" s="116"/>
      <c r="B7" s="117"/>
      <c r="C7" s="142"/>
      <c r="D7" s="117"/>
      <c r="E7" s="117"/>
      <c r="F7" s="117"/>
      <c r="G7" s="117"/>
      <c r="H7" s="117"/>
      <c r="I7" s="118"/>
      <c r="K7" s="138"/>
    </row>
    <row r="8" spans="1:11" s="113" customFormat="1" ht="14.1" customHeight="1">
      <c r="A8" s="119" t="s">
        <v>116</v>
      </c>
      <c r="B8" s="114"/>
      <c r="C8" s="143"/>
      <c r="D8" s="114"/>
      <c r="E8" s="114"/>
      <c r="F8" s="114"/>
      <c r="G8" s="114"/>
      <c r="H8" s="114"/>
      <c r="I8" s="120"/>
      <c r="K8" s="138"/>
    </row>
    <row r="9" spans="1:11" s="113" customFormat="1" ht="5.0999999999999996" customHeight="1">
      <c r="A9" s="121"/>
      <c r="B9" s="115"/>
      <c r="C9" s="141"/>
      <c r="D9" s="115"/>
      <c r="E9" s="115"/>
      <c r="F9" s="115"/>
      <c r="G9" s="115"/>
      <c r="H9" s="115"/>
      <c r="I9" s="122"/>
      <c r="K9" s="138"/>
    </row>
    <row r="10" spans="1:11" s="151" customFormat="1" ht="14.1" customHeight="1">
      <c r="A10" s="164" t="s">
        <v>91</v>
      </c>
      <c r="B10" s="147" t="s">
        <v>99</v>
      </c>
      <c r="C10" s="147" t="s">
        <v>117</v>
      </c>
      <c r="D10" s="152" t="s">
        <v>79</v>
      </c>
      <c r="E10" s="139">
        <v>2</v>
      </c>
      <c r="F10" s="177">
        <v>0</v>
      </c>
      <c r="G10" s="135">
        <f t="shared" ref="G10" si="0">E10*F10</f>
        <v>0</v>
      </c>
      <c r="H10" s="177">
        <v>0</v>
      </c>
      <c r="I10" s="135">
        <f t="shared" ref="I10" si="1">E10*H10</f>
        <v>0</v>
      </c>
      <c r="K10" s="138"/>
    </row>
    <row r="11" spans="1:11" s="151" customFormat="1" ht="14.1" customHeight="1">
      <c r="A11" s="164"/>
      <c r="B11" s="147"/>
      <c r="C11" s="147" t="s">
        <v>118</v>
      </c>
      <c r="D11" s="152"/>
      <c r="E11" s="139"/>
      <c r="F11" s="135"/>
      <c r="G11" s="135"/>
      <c r="H11" s="135"/>
      <c r="I11" s="135"/>
      <c r="K11" s="138"/>
    </row>
    <row r="12" spans="1:11" s="151" customFormat="1" ht="14.1" customHeight="1">
      <c r="A12" s="164" t="s">
        <v>93</v>
      </c>
      <c r="B12" s="147" t="s">
        <v>100</v>
      </c>
      <c r="C12" s="147" t="s">
        <v>119</v>
      </c>
      <c r="D12" s="152" t="s">
        <v>79</v>
      </c>
      <c r="E12" s="139">
        <v>2</v>
      </c>
      <c r="F12" s="177">
        <v>0</v>
      </c>
      <c r="G12" s="135">
        <f t="shared" ref="G12" si="2">E12*F12</f>
        <v>0</v>
      </c>
      <c r="H12" s="177">
        <v>0</v>
      </c>
      <c r="I12" s="135">
        <f t="shared" ref="I12" si="3">E12*H12</f>
        <v>0</v>
      </c>
      <c r="K12" s="138"/>
    </row>
    <row r="13" spans="1:11" s="151" customFormat="1" ht="14.1" customHeight="1">
      <c r="A13" s="164"/>
      <c r="B13" s="147"/>
      <c r="C13" s="147" t="s">
        <v>120</v>
      </c>
      <c r="D13" s="152"/>
      <c r="E13" s="139"/>
      <c r="F13" s="135"/>
      <c r="G13" s="135"/>
      <c r="H13" s="135"/>
      <c r="I13" s="135"/>
      <c r="K13" s="138"/>
    </row>
    <row r="14" spans="1:11" s="151" customFormat="1" ht="14.1" customHeight="1">
      <c r="A14" s="164" t="s">
        <v>94</v>
      </c>
      <c r="B14" s="147" t="s">
        <v>101</v>
      </c>
      <c r="C14" s="147" t="s">
        <v>121</v>
      </c>
      <c r="D14" s="152" t="s">
        <v>79</v>
      </c>
      <c r="E14" s="139">
        <v>20</v>
      </c>
      <c r="F14" s="177">
        <v>0</v>
      </c>
      <c r="G14" s="135">
        <f t="shared" ref="G14:G15" si="4">E14*F14</f>
        <v>0</v>
      </c>
      <c r="H14" s="177">
        <v>0</v>
      </c>
      <c r="I14" s="135">
        <f>E14*H14</f>
        <v>0</v>
      </c>
      <c r="K14" s="138"/>
    </row>
    <row r="15" spans="1:11" s="151" customFormat="1" ht="14.1" customHeight="1">
      <c r="A15" s="164" t="s">
        <v>95</v>
      </c>
      <c r="B15" s="147" t="s">
        <v>102</v>
      </c>
      <c r="C15" s="147" t="s">
        <v>122</v>
      </c>
      <c r="D15" s="152" t="s">
        <v>79</v>
      </c>
      <c r="E15" s="139">
        <v>2</v>
      </c>
      <c r="F15" s="177">
        <v>0</v>
      </c>
      <c r="G15" s="135">
        <f t="shared" si="4"/>
        <v>0</v>
      </c>
      <c r="H15" s="177">
        <v>0</v>
      </c>
      <c r="I15" s="135">
        <f>E15*H15</f>
        <v>0</v>
      </c>
      <c r="K15" s="138"/>
    </row>
    <row r="16" spans="1:11" s="151" customFormat="1" ht="14.1" customHeight="1">
      <c r="A16" s="164" t="s">
        <v>111</v>
      </c>
      <c r="B16" s="147" t="s">
        <v>103</v>
      </c>
      <c r="C16" s="147" t="s">
        <v>129</v>
      </c>
      <c r="D16" s="152" t="s">
        <v>79</v>
      </c>
      <c r="E16" s="139">
        <v>2</v>
      </c>
      <c r="F16" s="177">
        <v>0</v>
      </c>
      <c r="G16" s="135">
        <f t="shared" ref="G16" si="5">E16*F16</f>
        <v>0</v>
      </c>
      <c r="H16" s="177">
        <v>0</v>
      </c>
      <c r="I16" s="135">
        <f>E16*H16</f>
        <v>0</v>
      </c>
      <c r="K16" s="138"/>
    </row>
    <row r="17" spans="1:11" s="151" customFormat="1" ht="14.1" customHeight="1">
      <c r="A17" s="164" t="s">
        <v>123</v>
      </c>
      <c r="B17" s="147" t="s">
        <v>104</v>
      </c>
      <c r="C17" s="147" t="s">
        <v>124</v>
      </c>
      <c r="D17" s="152" t="s">
        <v>79</v>
      </c>
      <c r="E17" s="139">
        <v>2</v>
      </c>
      <c r="F17" s="177">
        <v>0</v>
      </c>
      <c r="G17" s="135">
        <f t="shared" ref="G17" si="6">E17*F17</f>
        <v>0</v>
      </c>
      <c r="H17" s="177">
        <v>0</v>
      </c>
      <c r="I17" s="135">
        <f t="shared" ref="I17" si="7">E17*H17</f>
        <v>0</v>
      </c>
      <c r="K17" s="138"/>
    </row>
    <row r="18" spans="1:11" s="151" customFormat="1" ht="14.1" customHeight="1">
      <c r="A18" s="164"/>
      <c r="B18" s="147"/>
      <c r="C18" s="147"/>
      <c r="D18" s="152"/>
      <c r="E18" s="139"/>
      <c r="F18" s="135"/>
      <c r="G18" s="135"/>
      <c r="H18" s="135"/>
      <c r="I18" s="135"/>
      <c r="K18" s="138"/>
    </row>
    <row r="19" spans="1:11" s="151" customFormat="1" ht="14.1" customHeight="1">
      <c r="A19" s="164"/>
      <c r="B19" s="147" t="s">
        <v>105</v>
      </c>
      <c r="C19" s="147" t="s">
        <v>125</v>
      </c>
      <c r="D19" s="175" t="s">
        <v>86</v>
      </c>
      <c r="E19" s="139">
        <v>22</v>
      </c>
      <c r="F19" s="177">
        <v>0</v>
      </c>
      <c r="G19" s="135">
        <f t="shared" ref="G19" si="8">E19*F19</f>
        <v>0</v>
      </c>
      <c r="H19" s="177">
        <v>0</v>
      </c>
      <c r="I19" s="135">
        <f t="shared" ref="I19" si="9">E19*H19</f>
        <v>0</v>
      </c>
      <c r="K19" s="138"/>
    </row>
    <row r="20" spans="1:11" s="151" customFormat="1" ht="14.1" customHeight="1">
      <c r="A20" s="164"/>
      <c r="B20" s="147" t="s">
        <v>106</v>
      </c>
      <c r="C20" s="147" t="s">
        <v>130</v>
      </c>
      <c r="D20" s="175" t="s">
        <v>79</v>
      </c>
      <c r="E20" s="139">
        <v>2</v>
      </c>
      <c r="F20" s="177">
        <v>0</v>
      </c>
      <c r="G20" s="135">
        <f t="shared" ref="G20" si="10">E20*F20</f>
        <v>0</v>
      </c>
      <c r="H20" s="177">
        <v>0</v>
      </c>
      <c r="I20" s="135">
        <f t="shared" ref="I20" si="11">E20*H20</f>
        <v>0</v>
      </c>
      <c r="K20" s="138"/>
    </row>
    <row r="21" spans="1:11" s="151" customFormat="1" ht="14.1" customHeight="1">
      <c r="A21" s="164"/>
      <c r="B21" s="147" t="s">
        <v>112</v>
      </c>
      <c r="C21" s="147" t="s">
        <v>126</v>
      </c>
      <c r="D21" s="175" t="s">
        <v>86</v>
      </c>
      <c r="E21" s="139">
        <v>46</v>
      </c>
      <c r="F21" s="177">
        <v>0</v>
      </c>
      <c r="G21" s="135">
        <f t="shared" ref="G21" si="12">E21*F21</f>
        <v>0</v>
      </c>
      <c r="H21" s="177">
        <v>0</v>
      </c>
      <c r="I21" s="135">
        <f t="shared" ref="I21" si="13">E21*H21</f>
        <v>0</v>
      </c>
      <c r="K21" s="138"/>
    </row>
    <row r="22" spans="1:11" s="151" customFormat="1" ht="14.1" customHeight="1">
      <c r="A22" s="164"/>
      <c r="B22" s="147" t="s">
        <v>131</v>
      </c>
      <c r="C22" s="147" t="s">
        <v>127</v>
      </c>
      <c r="D22" s="166" t="s">
        <v>128</v>
      </c>
      <c r="E22" s="167">
        <v>20</v>
      </c>
      <c r="F22" s="177">
        <v>0</v>
      </c>
      <c r="G22" s="135">
        <f t="shared" ref="G22" si="14">E22*F22</f>
        <v>0</v>
      </c>
      <c r="H22" s="177">
        <v>0</v>
      </c>
      <c r="I22" s="135">
        <f t="shared" ref="I22" si="15">E22*H22</f>
        <v>0</v>
      </c>
      <c r="J22" s="112"/>
      <c r="K22" s="138"/>
    </row>
    <row r="23" spans="1:11" s="151" customFormat="1" ht="14.1" customHeight="1">
      <c r="A23" s="164"/>
      <c r="B23" s="147" t="s">
        <v>133</v>
      </c>
      <c r="C23" s="147" t="s">
        <v>132</v>
      </c>
      <c r="D23" s="166" t="s">
        <v>128</v>
      </c>
      <c r="E23" s="167">
        <v>4</v>
      </c>
      <c r="F23" s="135"/>
      <c r="G23" s="165"/>
      <c r="H23" s="177">
        <v>0</v>
      </c>
      <c r="I23" s="135">
        <f t="shared" ref="I23" si="16">E23*H23</f>
        <v>0</v>
      </c>
      <c r="J23" s="112"/>
      <c r="K23" s="138"/>
    </row>
    <row r="24" spans="1:11" s="151" customFormat="1" ht="14.1" customHeight="1">
      <c r="A24" s="153"/>
      <c r="B24" s="147"/>
      <c r="C24" s="155" t="s">
        <v>92</v>
      </c>
      <c r="D24" s="150"/>
      <c r="E24" s="139"/>
      <c r="F24" s="135"/>
      <c r="G24" s="156">
        <f>SUM(G10:G23)</f>
        <v>0</v>
      </c>
      <c r="H24" s="156"/>
      <c r="I24" s="156">
        <f>SUM(I10:I23)</f>
        <v>0</v>
      </c>
      <c r="K24" s="149"/>
    </row>
    <row r="25" spans="1:11" s="151" customFormat="1" ht="9.9499999999999993" customHeight="1">
      <c r="A25" s="157"/>
      <c r="B25" s="158"/>
      <c r="C25" s="159"/>
      <c r="D25" s="160"/>
      <c r="E25" s="161"/>
      <c r="F25" s="162"/>
      <c r="G25" s="162"/>
      <c r="H25" s="162"/>
      <c r="I25" s="162"/>
      <c r="K25" s="149"/>
    </row>
    <row r="26" spans="1:11" ht="8.4499999999999993" customHeight="1"/>
  </sheetData>
  <sheetProtection password="CBE4" sheet="1" objects="1" scenarios="1" selectLockedCells="1"/>
  <mergeCells count="1">
    <mergeCell ref="A1:I1"/>
  </mergeCells>
  <printOptions horizontalCentered="1"/>
  <pageMargins left="0.31496062992125984" right="0.31496062992125984" top="0.19685039370078741" bottom="0.31496062992125984" header="0" footer="0.11811023622047245"/>
  <pageSetup paperSize="9" orientation="landscape" horizontalDpi="4294967293" r:id="rId1"/>
  <headerFooter>
    <oddFooter>&amp;L&amp;"Arial,Obyčejné"&amp;8Vypracoval: Roman Michoněk&amp;C&amp;"Arial,Obyčejné"&amp;8Strana &amp;P/&amp;N&amp;R&amp;"Arial,Obyčejné"&amp;8Datum: 04/2020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Krycí list</vt:lpstr>
      <vt:lpstr>Rekapitulace</vt:lpstr>
      <vt:lpstr>Položkový rozpočet</vt:lpstr>
      <vt:lpstr>'Položkový rozpočet'!Názvy_tisku</vt:lpstr>
      <vt:lpstr>Rekapitulace!Názvy_tisku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Josef Kuběna</cp:lastModifiedBy>
  <cp:lastPrinted>2019-11-28T06:34:52Z</cp:lastPrinted>
  <dcterms:created xsi:type="dcterms:W3CDTF">2012-11-08T08:08:09Z</dcterms:created>
  <dcterms:modified xsi:type="dcterms:W3CDTF">2020-05-14T08:55:44Z</dcterms:modified>
</cp:coreProperties>
</file>